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xxiv\Desktop\SOS\Te perkthyera\"/>
    </mc:Choice>
  </mc:AlternateContent>
  <xr:revisionPtr revIDLastSave="0" documentId="13_ncr:1_{3154C53B-6D5F-4A43-BE80-44B97E1F6A84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Shqip" sheetId="2" r:id="rId1"/>
    <sheet name="Sheet1" sheetId="3" state="hidden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2" l="1"/>
  <c r="B29" i="2" s="1"/>
  <c r="B31" i="2" s="1"/>
  <c r="C28" i="2"/>
  <c r="D28" i="2"/>
  <c r="E28" i="2"/>
  <c r="F28" i="2"/>
  <c r="G28" i="2"/>
  <c r="H28" i="2"/>
  <c r="I28" i="2"/>
  <c r="J28" i="2"/>
  <c r="K28" i="2"/>
  <c r="L28" i="2"/>
  <c r="M28" i="2"/>
  <c r="B28" i="2"/>
  <c r="C25" i="2"/>
  <c r="D25" i="2"/>
  <c r="E25" i="2"/>
  <c r="F25" i="2"/>
  <c r="G25" i="2"/>
  <c r="H25" i="2"/>
  <c r="I25" i="2"/>
  <c r="J25" i="2"/>
  <c r="K25" i="2"/>
  <c r="L25" i="2"/>
  <c r="M25" i="2"/>
  <c r="B25" i="2"/>
  <c r="C20" i="2"/>
  <c r="D20" i="2"/>
  <c r="E20" i="2"/>
  <c r="F20" i="2"/>
  <c r="G20" i="2"/>
  <c r="H20" i="2"/>
  <c r="I20" i="2"/>
  <c r="J20" i="2"/>
  <c r="K20" i="2"/>
  <c r="L20" i="2"/>
  <c r="M20" i="2"/>
  <c r="B20" i="2"/>
  <c r="C7" i="2"/>
  <c r="C21" i="2" s="1"/>
  <c r="D7" i="2"/>
  <c r="D21" i="2" s="1"/>
  <c r="E7" i="2"/>
  <c r="E21" i="2" s="1"/>
  <c r="F7" i="2"/>
  <c r="F21" i="2" s="1"/>
  <c r="G7" i="2"/>
  <c r="G21" i="2" s="1"/>
  <c r="H7" i="2"/>
  <c r="H21" i="2" s="1"/>
  <c r="I7" i="2"/>
  <c r="I21" i="2" s="1"/>
  <c r="J7" i="2"/>
  <c r="J21" i="2" s="1"/>
  <c r="K7" i="2"/>
  <c r="K21" i="2" s="1"/>
  <c r="L7" i="2"/>
  <c r="L21" i="2" s="1"/>
  <c r="M7" i="2"/>
  <c r="B7" i="2"/>
  <c r="M21" i="2" l="1"/>
  <c r="O27" i="2"/>
  <c r="N27" i="2"/>
  <c r="O26" i="2"/>
  <c r="O28" i="2" s="1"/>
  <c r="N26" i="2"/>
  <c r="N28" i="2" s="1"/>
  <c r="O24" i="2"/>
  <c r="N24" i="2"/>
  <c r="O23" i="2"/>
  <c r="N23" i="2"/>
  <c r="O22" i="2"/>
  <c r="O25" i="2" s="1"/>
  <c r="N22" i="2"/>
  <c r="N25" i="2" s="1"/>
  <c r="O19" i="2"/>
  <c r="N19" i="2"/>
  <c r="O18" i="2"/>
  <c r="N18" i="2"/>
  <c r="O17" i="2"/>
  <c r="N17" i="2"/>
  <c r="O16" i="2"/>
  <c r="N16" i="2"/>
  <c r="O15" i="2"/>
  <c r="N15" i="2"/>
  <c r="O14" i="2"/>
  <c r="N14" i="2"/>
  <c r="O13" i="2"/>
  <c r="N13" i="2"/>
  <c r="O12" i="2"/>
  <c r="N12" i="2"/>
  <c r="O11" i="2"/>
  <c r="N11" i="2"/>
  <c r="O10" i="2"/>
  <c r="N10" i="2"/>
  <c r="O8" i="2"/>
  <c r="N8" i="2"/>
  <c r="O6" i="2"/>
  <c r="N6" i="2"/>
  <c r="O5" i="2"/>
  <c r="N5" i="2"/>
  <c r="N4" i="2"/>
  <c r="O4" i="2"/>
  <c r="N20" i="2" l="1"/>
  <c r="O20" i="2"/>
  <c r="O7" i="2"/>
  <c r="O21" i="2" s="1"/>
  <c r="N7" i="2"/>
  <c r="O29" i="2"/>
  <c r="N29" i="2"/>
  <c r="N31" i="2" s="1"/>
  <c r="C30" i="2"/>
  <c r="C31" i="2" s="1"/>
  <c r="N21" i="2" l="1"/>
  <c r="D30" i="2"/>
  <c r="D31" i="2" l="1"/>
  <c r="E30" i="2" s="1"/>
  <c r="E31" i="2" s="1"/>
  <c r="F30" i="2" s="1"/>
  <c r="F31" i="2" s="1"/>
  <c r="G30" i="2" l="1"/>
  <c r="G31" i="2" s="1"/>
  <c r="H30" i="2" l="1"/>
  <c r="H31" i="2" l="1"/>
  <c r="I30" i="2" s="1"/>
  <c r="I31" i="2" l="1"/>
  <c r="J30" i="2" s="1"/>
  <c r="J31" i="2" l="1"/>
  <c r="K30" i="2" s="1"/>
  <c r="K31" i="2" l="1"/>
  <c r="L30" i="2" s="1"/>
  <c r="L31" i="2" l="1"/>
  <c r="M30" i="2" s="1"/>
  <c r="M31" i="2" s="1"/>
  <c r="O31" i="2"/>
</calcChain>
</file>

<file path=xl/sharedStrings.xml><?xml version="1.0" encoding="utf-8"?>
<sst xmlns="http://schemas.openxmlformats.org/spreadsheetml/2006/main" count="52" uniqueCount="50">
  <si>
    <t>_____________________________</t>
  </si>
  <si>
    <t>Muaji i parë</t>
  </si>
  <si>
    <t>Muaji i dytë</t>
  </si>
  <si>
    <t>Muaji i tretë</t>
  </si>
  <si>
    <t>Muaji i katërt</t>
  </si>
  <si>
    <t>Muaji i pestë</t>
  </si>
  <si>
    <t>Muaji i gjashtë</t>
  </si>
  <si>
    <t>Muaji i shtatë</t>
  </si>
  <si>
    <t>Muaji i tetë</t>
  </si>
  <si>
    <t>Muaji i nëntë</t>
  </si>
  <si>
    <t>Muaji i dhjetë</t>
  </si>
  <si>
    <t>Muaji i njëmbëdhjetë</t>
  </si>
  <si>
    <t>Muaji i dymbëdhjetë</t>
  </si>
  <si>
    <t>Totali vjetor</t>
  </si>
  <si>
    <t>Mesatarja mujore</t>
  </si>
  <si>
    <t>Informata/shpjegime</t>
  </si>
  <si>
    <t>Shitjet</t>
  </si>
  <si>
    <t>Të arkëtueshme (borxhet nga klientët)</t>
  </si>
  <si>
    <t>Totali i të ardhurave nga klientët (1)</t>
  </si>
  <si>
    <t>Konsolidimi i fondit</t>
  </si>
  <si>
    <t>Sigurimi shoqëror</t>
  </si>
  <si>
    <t>Shërbimet e kontabilitetit</t>
  </si>
  <si>
    <t>Qiraja</t>
  </si>
  <si>
    <t>Shpenzime marketingu (ngjitës të jashtëm).</t>
  </si>
  <si>
    <t>Pajisjet fiskale</t>
  </si>
  <si>
    <t>Shpenzime të tjera (interneti)</t>
  </si>
  <si>
    <t>Totali i pagesave (2)</t>
  </si>
  <si>
    <t>Granti nga projekti YEEP</t>
  </si>
  <si>
    <t>Grante të tjera</t>
  </si>
  <si>
    <t>Kredia nga banka</t>
  </si>
  <si>
    <t>Përdorimi personal i parasë</t>
  </si>
  <si>
    <t>Totali i rrjedhës së parasë (për arsye personale) (5) – për t’u vendosur në aktivitetet investuese</t>
  </si>
  <si>
    <t>Bilanci i parasë në fund të muajit (6) = (3) + (4) – (5)</t>
  </si>
  <si>
    <t>Përfaqësues i Projektit YEEP II  Ekspert i projektit</t>
  </si>
  <si>
    <t>Pjesëmarrës në projekt – Aplikant</t>
  </si>
  <si>
    <t>Emri, Mbiemri, Nënshkrimi</t>
  </si>
  <si>
    <t>Projekti YEEP II</t>
  </si>
  <si>
    <t>Pagesa paraprake nga klientët</t>
  </si>
  <si>
    <t>Karrige, set kompjuteri, printer, set tavoline</t>
  </si>
  <si>
    <t>Pagesa paraprake për mallra (lëndë të para, shërbime, etj.).</t>
  </si>
  <si>
    <t>Taksa komunale</t>
  </si>
  <si>
    <t>Totali i rrjedhës së parasë për aktivitetin biznesor (3) = (1) – (2)</t>
  </si>
  <si>
    <t>Totali i rrjedhës së parasë për financimin e biznesit (4)</t>
  </si>
  <si>
    <t>Rrjedha e parasë</t>
  </si>
  <si>
    <r>
      <t xml:space="preserve"> 
</t>
    </r>
    <r>
      <rPr>
        <b/>
        <sz val="11"/>
        <rFont val="Arial"/>
        <family val="2"/>
      </rPr>
      <t>Emri i kompanisë tuaj</t>
    </r>
  </si>
  <si>
    <t>Sistemi i alarmit</t>
  </si>
  <si>
    <t>Energjia elektrike, telefoni, etj.</t>
  </si>
  <si>
    <t>Konsumi i ekonomisë familjare (personal)</t>
  </si>
  <si>
    <t>Paraja e gatshme fillestare (7)</t>
  </si>
  <si>
    <t>Paraja e gatshme e akumuluar (8) = (6) + (7)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</si>
</sst>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_);\(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4"/>
      <color rgb="FF00B0F0"/>
      <name val="Calibri"/>
      <family val="2"/>
      <scheme val="minor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7ECFF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8">
    <xf numFmtId="0" fontId="0" fillId="0" borderId="0" xfId="0"/>
    <xf numFmtId="43" fontId="4" fillId="0" borderId="0" xfId="1" applyFont="1" applyFill="1" applyBorder="1"/>
    <xf numFmtId="0" fontId="4" fillId="0" borderId="0" xfId="2" applyFont="1"/>
    <xf numFmtId="3" fontId="4" fillId="0" borderId="1" xfId="2" applyNumberFormat="1" applyFont="1" applyBorder="1"/>
    <xf numFmtId="43" fontId="4" fillId="0" borderId="1" xfId="1" applyFont="1" applyBorder="1"/>
    <xf numFmtId="164" fontId="4" fillId="0" borderId="1" xfId="1" applyNumberFormat="1" applyFont="1" applyBorder="1"/>
    <xf numFmtId="164" fontId="4" fillId="2" borderId="1" xfId="1" applyNumberFormat="1" applyFont="1" applyFill="1" applyBorder="1"/>
    <xf numFmtId="164" fontId="4" fillId="2" borderId="1" xfId="1" applyNumberFormat="1" applyFont="1" applyFill="1" applyBorder="1" applyAlignment="1">
      <alignment wrapText="1"/>
    </xf>
    <xf numFmtId="165" fontId="4" fillId="0" borderId="1" xfId="2" applyNumberFormat="1" applyFont="1" applyBorder="1"/>
    <xf numFmtId="3" fontId="4" fillId="0" borderId="2" xfId="2" applyNumberFormat="1" applyFont="1" applyBorder="1"/>
    <xf numFmtId="165" fontId="4" fillId="0" borderId="2" xfId="2" applyNumberFormat="1" applyFont="1" applyBorder="1"/>
    <xf numFmtId="0" fontId="5" fillId="3" borderId="1" xfId="2" applyFont="1" applyFill="1" applyBorder="1"/>
    <xf numFmtId="43" fontId="5" fillId="3" borderId="1" xfId="1" applyFont="1" applyFill="1" applyBorder="1" applyAlignment="1">
      <alignment horizontal="center"/>
    </xf>
    <xf numFmtId="17" fontId="5" fillId="3" borderId="1" xfId="2" applyNumberFormat="1" applyFont="1" applyFill="1" applyBorder="1" applyAlignment="1">
      <alignment horizontal="center" wrapText="1"/>
    </xf>
    <xf numFmtId="3" fontId="5" fillId="3" borderId="3" xfId="2" applyNumberFormat="1" applyFont="1" applyFill="1" applyBorder="1"/>
    <xf numFmtId="43" fontId="5" fillId="3" borderId="3" xfId="1" applyFont="1" applyFill="1" applyBorder="1"/>
    <xf numFmtId="164" fontId="5" fillId="3" borderId="3" xfId="1" applyNumberFormat="1" applyFont="1" applyFill="1" applyBorder="1"/>
    <xf numFmtId="3" fontId="5" fillId="4" borderId="1" xfId="2" applyNumberFormat="1" applyFont="1" applyFill="1" applyBorder="1"/>
    <xf numFmtId="43" fontId="4" fillId="4" borderId="1" xfId="1" applyFont="1" applyFill="1" applyBorder="1"/>
    <xf numFmtId="164" fontId="4" fillId="4" borderId="1" xfId="1" applyNumberFormat="1" applyFont="1" applyFill="1" applyBorder="1"/>
    <xf numFmtId="43" fontId="4" fillId="5" borderId="1" xfId="1" applyFont="1" applyFill="1" applyBorder="1"/>
    <xf numFmtId="165" fontId="4" fillId="5" borderId="1" xfId="2" applyNumberFormat="1" applyFont="1" applyFill="1" applyBorder="1"/>
    <xf numFmtId="3" fontId="4" fillId="0" borderId="1" xfId="2" applyNumberFormat="1" applyFont="1" applyBorder="1" applyAlignment="1">
      <alignment wrapText="1"/>
    </xf>
    <xf numFmtId="3" fontId="4" fillId="2" borderId="1" xfId="2" applyNumberFormat="1" applyFont="1" applyFill="1" applyBorder="1" applyAlignment="1">
      <alignment wrapText="1"/>
    </xf>
    <xf numFmtId="3" fontId="5" fillId="5" borderId="1" xfId="2" applyNumberFormat="1" applyFont="1" applyFill="1" applyBorder="1" applyAlignment="1">
      <alignment wrapText="1"/>
    </xf>
    <xf numFmtId="0" fontId="6" fillId="0" borderId="0" xfId="0" applyFont="1"/>
    <xf numFmtId="43" fontId="7" fillId="3" borderId="1" xfId="1" applyFont="1" applyFill="1" applyBorder="1" applyAlignment="1">
      <alignment horizontal="center"/>
    </xf>
    <xf numFmtId="43" fontId="4" fillId="6" borderId="1" xfId="1" applyFont="1" applyFill="1" applyBorder="1"/>
    <xf numFmtId="0" fontId="8" fillId="0" borderId="0" xfId="0" applyFont="1"/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3" fontId="5" fillId="8" borderId="1" xfId="2" applyNumberFormat="1" applyFont="1" applyFill="1" applyBorder="1" applyAlignment="1">
      <alignment wrapText="1"/>
    </xf>
    <xf numFmtId="43" fontId="5" fillId="3" borderId="1" xfId="1" applyFont="1" applyFill="1" applyBorder="1" applyAlignment="1">
      <alignment horizontal="center" wrapText="1"/>
    </xf>
    <xf numFmtId="0" fontId="3" fillId="7" borderId="4" xfId="2" applyFont="1" applyFill="1" applyBorder="1" applyAlignment="1">
      <alignment horizontal="left"/>
    </xf>
    <xf numFmtId="0" fontId="3" fillId="7" borderId="5" xfId="2" applyFont="1" applyFill="1" applyBorder="1" applyAlignment="1">
      <alignment horizontal="left"/>
    </xf>
    <xf numFmtId="0" fontId="3" fillId="7" borderId="5" xfId="2" applyFont="1" applyFill="1" applyBorder="1" applyAlignment="1">
      <alignment horizontal="left" vertical="top" wrapText="1"/>
    </xf>
    <xf numFmtId="0" fontId="3" fillId="7" borderId="5" xfId="2" applyFont="1" applyFill="1" applyBorder="1" applyAlignment="1">
      <alignment horizontal="left" vertical="top"/>
    </xf>
    <xf numFmtId="0" fontId="6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 2" xfId="2" xr:uid="{00000000-0005-0000-0000-000002000000}"/>
  </cellStyles>
  <dxfs count="0"/>
  <tableStyles count="0" defaultTableStyle="TableStyleMedium2" defaultPivotStyle="PivotStyleLight16"/>
  <colors>
    <mruColors>
      <color rgb="FFB7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0</xdr:rowOff>
    </xdr:from>
    <xdr:to>
      <xdr:col>0</xdr:col>
      <xdr:colOff>2276475</xdr:colOff>
      <xdr:row>0</xdr:row>
      <xdr:rowOff>723034</xdr:rowOff>
    </xdr:to>
    <xdr:pic>
      <xdr:nvPicPr>
        <xdr:cNvPr id="3" name="Picture 99" descr="C:\Users\e.bicaku\OneDrive - SOSCV\1. REGIONAL BMZ\5. CSO\LOGO\YEEP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2057400" cy="723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9"/>
  <sheetViews>
    <sheetView showGridLines="0" tabSelected="1" topLeftCell="A16" zoomScale="120" zoomScaleNormal="120" workbookViewId="0">
      <selection activeCell="A34" sqref="A34"/>
    </sheetView>
  </sheetViews>
  <sheetFormatPr defaultRowHeight="15" x14ac:dyDescent="0.25"/>
  <cols>
    <col min="1" max="1" width="60.28515625" customWidth="1"/>
    <col min="2" max="2" width="10.85546875" customWidth="1"/>
    <col min="3" max="3" width="10.28515625" customWidth="1"/>
    <col min="4" max="4" width="10.7109375" customWidth="1"/>
    <col min="5" max="5" width="10.5703125" customWidth="1"/>
    <col min="6" max="6" width="10.28515625" customWidth="1"/>
    <col min="7" max="7" width="13.5703125" bestFit="1" customWidth="1"/>
    <col min="8" max="8" width="10" customWidth="1"/>
    <col min="9" max="9" width="10.85546875" customWidth="1"/>
    <col min="10" max="10" width="10.140625" customWidth="1"/>
    <col min="11" max="11" width="10.28515625" customWidth="1"/>
    <col min="12" max="12" width="14" customWidth="1"/>
    <col min="13" max="13" width="11.85546875" customWidth="1"/>
    <col min="14" max="14" width="10.85546875" customWidth="1"/>
    <col min="15" max="15" width="10.28515625" customWidth="1"/>
    <col min="16" max="16" width="12.28515625" customWidth="1"/>
  </cols>
  <sheetData>
    <row r="1" spans="1:16" ht="60.75" customHeight="1" x14ac:dyDescent="0.3">
      <c r="C1" s="28" t="s">
        <v>36</v>
      </c>
    </row>
    <row r="2" spans="1:16" s="2" customFormat="1" ht="57.75" customHeight="1" x14ac:dyDescent="0.25">
      <c r="A2" s="33" t="s">
        <v>43</v>
      </c>
      <c r="B2" s="34"/>
      <c r="C2" s="35" t="s">
        <v>44</v>
      </c>
      <c r="D2" s="36"/>
      <c r="E2" s="36"/>
      <c r="F2" s="36"/>
      <c r="G2" s="1"/>
      <c r="H2" s="1"/>
      <c r="I2" s="1"/>
      <c r="J2" s="1"/>
      <c r="K2" s="1"/>
      <c r="L2" s="1"/>
      <c r="M2" s="1"/>
      <c r="N2" s="1"/>
    </row>
    <row r="3" spans="1:16" s="2" customFormat="1" ht="22.5" x14ac:dyDescent="0.2">
      <c r="A3" s="11"/>
      <c r="B3" s="12" t="s">
        <v>1</v>
      </c>
      <c r="C3" s="12" t="s">
        <v>2</v>
      </c>
      <c r="D3" s="26" t="s">
        <v>3</v>
      </c>
      <c r="E3" s="26" t="s">
        <v>4</v>
      </c>
      <c r="F3" s="26" t="s">
        <v>5</v>
      </c>
      <c r="G3" s="12" t="s">
        <v>6</v>
      </c>
      <c r="H3" s="12" t="s">
        <v>7</v>
      </c>
      <c r="I3" s="26" t="s">
        <v>8</v>
      </c>
      <c r="J3" s="12" t="s">
        <v>9</v>
      </c>
      <c r="K3" s="12" t="s">
        <v>10</v>
      </c>
      <c r="L3" s="32" t="s">
        <v>11</v>
      </c>
      <c r="M3" s="32" t="s">
        <v>12</v>
      </c>
      <c r="N3" s="12" t="s">
        <v>13</v>
      </c>
      <c r="O3" s="13" t="s">
        <v>14</v>
      </c>
      <c r="P3" s="13" t="s">
        <v>15</v>
      </c>
    </row>
    <row r="4" spans="1:16" s="2" customFormat="1" ht="11.25" x14ac:dyDescent="0.2">
      <c r="A4" s="3" t="s">
        <v>16</v>
      </c>
      <c r="B4" s="4">
        <v>50000</v>
      </c>
      <c r="C4" s="4">
        <v>50000</v>
      </c>
      <c r="D4" s="4">
        <v>50000</v>
      </c>
      <c r="E4" s="4">
        <v>50000</v>
      </c>
      <c r="F4" s="4">
        <v>50000</v>
      </c>
      <c r="G4" s="4">
        <v>60000</v>
      </c>
      <c r="H4" s="4">
        <v>60000</v>
      </c>
      <c r="I4" s="4">
        <v>60000</v>
      </c>
      <c r="J4" s="4">
        <v>60000</v>
      </c>
      <c r="K4" s="4">
        <v>60000</v>
      </c>
      <c r="L4" s="4">
        <v>70000</v>
      </c>
      <c r="M4" s="4">
        <v>70000</v>
      </c>
      <c r="N4" s="4">
        <f>SUM(B4:M4)</f>
        <v>690000</v>
      </c>
      <c r="O4" s="5">
        <f>AVERAGE(B4:M4)</f>
        <v>57500</v>
      </c>
      <c r="P4" s="5"/>
    </row>
    <row r="5" spans="1:16" s="2" customFormat="1" ht="11.25" x14ac:dyDescent="0.2">
      <c r="A5" s="3" t="s">
        <v>17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f t="shared" ref="N5:N6" si="0">SUM(B5:M5)</f>
        <v>0</v>
      </c>
      <c r="O5" s="5">
        <f t="shared" ref="O5:O6" si="1">AVERAGE(B5:M5)</f>
        <v>0</v>
      </c>
      <c r="P5" s="5"/>
    </row>
    <row r="6" spans="1:16" s="2" customFormat="1" ht="11.25" x14ac:dyDescent="0.2">
      <c r="A6" s="3" t="s">
        <v>37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f t="shared" si="0"/>
        <v>0</v>
      </c>
      <c r="O6" s="5">
        <f t="shared" si="1"/>
        <v>0</v>
      </c>
      <c r="P6" s="5"/>
    </row>
    <row r="7" spans="1:16" s="2" customFormat="1" ht="11.25" x14ac:dyDescent="0.2">
      <c r="A7" s="17" t="s">
        <v>18</v>
      </c>
      <c r="B7" s="18">
        <f>SUM(B4:B6)</f>
        <v>50000</v>
      </c>
      <c r="C7" s="18">
        <f t="shared" ref="C7:O7" si="2">SUM(C4:C6)</f>
        <v>50000</v>
      </c>
      <c r="D7" s="18">
        <f t="shared" si="2"/>
        <v>50000</v>
      </c>
      <c r="E7" s="18">
        <f t="shared" si="2"/>
        <v>50000</v>
      </c>
      <c r="F7" s="18">
        <f t="shared" si="2"/>
        <v>50000</v>
      </c>
      <c r="G7" s="18">
        <f t="shared" si="2"/>
        <v>60000</v>
      </c>
      <c r="H7" s="18">
        <f t="shared" si="2"/>
        <v>60000</v>
      </c>
      <c r="I7" s="18">
        <f t="shared" si="2"/>
        <v>60000</v>
      </c>
      <c r="J7" s="18">
        <f t="shared" si="2"/>
        <v>60000</v>
      </c>
      <c r="K7" s="18">
        <f t="shared" si="2"/>
        <v>60000</v>
      </c>
      <c r="L7" s="18">
        <f t="shared" si="2"/>
        <v>70000</v>
      </c>
      <c r="M7" s="18">
        <f t="shared" si="2"/>
        <v>70000</v>
      </c>
      <c r="N7" s="18">
        <f t="shared" si="2"/>
        <v>690000</v>
      </c>
      <c r="O7" s="18">
        <f t="shared" si="2"/>
        <v>57500</v>
      </c>
      <c r="P7" s="19"/>
    </row>
    <row r="8" spans="1:16" s="2" customFormat="1" ht="11.25" x14ac:dyDescent="0.2">
      <c r="A8" s="23" t="s">
        <v>38</v>
      </c>
      <c r="B8" s="27">
        <v>100000</v>
      </c>
      <c r="C8" s="27">
        <v>0</v>
      </c>
      <c r="D8" s="27">
        <v>0</v>
      </c>
      <c r="E8" s="27">
        <v>0</v>
      </c>
      <c r="F8" s="27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f t="shared" ref="N8:N19" si="3">SUM(B8:M8)</f>
        <v>100000</v>
      </c>
      <c r="O8" s="5">
        <f t="shared" ref="O8:O19" si="4">AVERAGE(B8:M8)</f>
        <v>8333.3333333333339</v>
      </c>
      <c r="P8" s="7"/>
    </row>
    <row r="9" spans="1:16" s="2" customFormat="1" ht="11.25" x14ac:dyDescent="0.2">
      <c r="A9" s="23" t="s">
        <v>19</v>
      </c>
      <c r="B9" s="27">
        <v>110000</v>
      </c>
      <c r="C9" s="27"/>
      <c r="D9" s="27"/>
      <c r="E9" s="27"/>
      <c r="F9" s="27"/>
      <c r="G9" s="4"/>
      <c r="H9" s="4"/>
      <c r="I9" s="4"/>
      <c r="J9" s="4"/>
      <c r="K9" s="4"/>
      <c r="L9" s="4"/>
      <c r="M9" s="4"/>
      <c r="N9" s="4"/>
      <c r="O9" s="5"/>
      <c r="P9" s="7"/>
    </row>
    <row r="10" spans="1:16" s="2" customFormat="1" ht="16.5" customHeight="1" x14ac:dyDescent="0.2">
      <c r="A10" s="22" t="s">
        <v>39</v>
      </c>
      <c r="B10" s="27">
        <v>20000</v>
      </c>
      <c r="C10" s="27">
        <v>0</v>
      </c>
      <c r="D10" s="27">
        <v>0</v>
      </c>
      <c r="E10" s="27">
        <v>0</v>
      </c>
      <c r="F10" s="27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f t="shared" si="3"/>
        <v>20000</v>
      </c>
      <c r="O10" s="5">
        <f t="shared" si="4"/>
        <v>1666.6666666666667</v>
      </c>
      <c r="P10" s="6"/>
    </row>
    <row r="11" spans="1:16" s="2" customFormat="1" ht="11.25" x14ac:dyDescent="0.2">
      <c r="A11" s="3" t="s">
        <v>20</v>
      </c>
      <c r="B11" s="27">
        <v>0</v>
      </c>
      <c r="C11" s="27">
        <v>8900</v>
      </c>
      <c r="D11" s="27">
        <v>8900</v>
      </c>
      <c r="E11" s="27">
        <v>8900</v>
      </c>
      <c r="F11" s="27">
        <v>8900</v>
      </c>
      <c r="G11" s="4">
        <v>8900</v>
      </c>
      <c r="H11" s="4">
        <v>8900</v>
      </c>
      <c r="I11" s="4">
        <v>8900</v>
      </c>
      <c r="J11" s="4">
        <v>8900</v>
      </c>
      <c r="K11" s="4">
        <v>8900</v>
      </c>
      <c r="L11" s="4">
        <v>8900</v>
      </c>
      <c r="M11" s="4">
        <v>8900</v>
      </c>
      <c r="N11" s="4">
        <f t="shared" si="3"/>
        <v>97900</v>
      </c>
      <c r="O11" s="5">
        <f t="shared" si="4"/>
        <v>8158.333333333333</v>
      </c>
      <c r="P11" s="6"/>
    </row>
    <row r="12" spans="1:16" s="2" customFormat="1" ht="11.25" x14ac:dyDescent="0.2">
      <c r="A12" s="3" t="s">
        <v>21</v>
      </c>
      <c r="B12" s="27">
        <v>0</v>
      </c>
      <c r="C12" s="27">
        <v>5000</v>
      </c>
      <c r="D12" s="27">
        <v>5000</v>
      </c>
      <c r="E12" s="27">
        <v>5000</v>
      </c>
      <c r="F12" s="27">
        <v>5000</v>
      </c>
      <c r="G12" s="4">
        <v>5000</v>
      </c>
      <c r="H12" s="4">
        <v>5000</v>
      </c>
      <c r="I12" s="4">
        <v>5000</v>
      </c>
      <c r="J12" s="4">
        <v>5000</v>
      </c>
      <c r="K12" s="4">
        <v>5000</v>
      </c>
      <c r="L12" s="4">
        <v>5000</v>
      </c>
      <c r="M12" s="4">
        <v>5000</v>
      </c>
      <c r="N12" s="4">
        <f t="shared" si="3"/>
        <v>55000</v>
      </c>
      <c r="O12" s="5">
        <f t="shared" si="4"/>
        <v>4583.333333333333</v>
      </c>
      <c r="P12" s="6"/>
    </row>
    <row r="13" spans="1:16" s="2" customFormat="1" ht="11.25" x14ac:dyDescent="0.2">
      <c r="A13" s="3" t="s">
        <v>45</v>
      </c>
      <c r="B13" s="27">
        <v>5000</v>
      </c>
      <c r="C13" s="27">
        <v>5000</v>
      </c>
      <c r="D13" s="27">
        <v>5000</v>
      </c>
      <c r="E13" s="27">
        <v>5000</v>
      </c>
      <c r="F13" s="27">
        <v>5000</v>
      </c>
      <c r="G13" s="4">
        <v>5000</v>
      </c>
      <c r="H13" s="4">
        <v>5000</v>
      </c>
      <c r="I13" s="4">
        <v>5000</v>
      </c>
      <c r="J13" s="4">
        <v>5000</v>
      </c>
      <c r="K13" s="4">
        <v>5000</v>
      </c>
      <c r="L13" s="4">
        <v>5000</v>
      </c>
      <c r="M13" s="4">
        <v>5000</v>
      </c>
      <c r="N13" s="4">
        <f t="shared" si="3"/>
        <v>60000</v>
      </c>
      <c r="O13" s="5">
        <f t="shared" si="4"/>
        <v>5000</v>
      </c>
      <c r="P13" s="6"/>
    </row>
    <row r="14" spans="1:16" s="2" customFormat="1" ht="11.25" x14ac:dyDescent="0.2">
      <c r="A14" s="3" t="s">
        <v>22</v>
      </c>
      <c r="B14" s="27">
        <v>30000</v>
      </c>
      <c r="C14" s="27">
        <v>30000</v>
      </c>
      <c r="D14" s="27">
        <v>30000</v>
      </c>
      <c r="E14" s="27">
        <v>30000</v>
      </c>
      <c r="F14" s="27">
        <v>30000</v>
      </c>
      <c r="G14" s="4">
        <v>30000</v>
      </c>
      <c r="H14" s="4">
        <v>30000</v>
      </c>
      <c r="I14" s="4">
        <v>30000</v>
      </c>
      <c r="J14" s="4">
        <v>30000</v>
      </c>
      <c r="K14" s="4">
        <v>30000</v>
      </c>
      <c r="L14" s="4">
        <v>30000</v>
      </c>
      <c r="M14" s="4">
        <v>30000</v>
      </c>
      <c r="N14" s="4">
        <f t="shared" si="3"/>
        <v>360000</v>
      </c>
      <c r="O14" s="5">
        <f t="shared" si="4"/>
        <v>30000</v>
      </c>
      <c r="P14" s="6"/>
    </row>
    <row r="15" spans="1:16" s="2" customFormat="1" ht="11.25" x14ac:dyDescent="0.2">
      <c r="A15" s="3" t="s">
        <v>23</v>
      </c>
      <c r="B15" s="27">
        <v>20000</v>
      </c>
      <c r="C15" s="27">
        <v>0</v>
      </c>
      <c r="D15" s="27">
        <v>0</v>
      </c>
      <c r="E15" s="27">
        <v>0</v>
      </c>
      <c r="F15" s="27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f t="shared" si="3"/>
        <v>20000</v>
      </c>
      <c r="O15" s="5">
        <f t="shared" si="4"/>
        <v>1666.6666666666667</v>
      </c>
      <c r="P15" s="6"/>
    </row>
    <row r="16" spans="1:16" s="2" customFormat="1" ht="11.25" x14ac:dyDescent="0.2">
      <c r="A16" s="3" t="s">
        <v>46</v>
      </c>
      <c r="B16" s="27">
        <v>0</v>
      </c>
      <c r="C16" s="27">
        <v>5000</v>
      </c>
      <c r="D16" s="27">
        <v>5000</v>
      </c>
      <c r="E16" s="27">
        <v>5000</v>
      </c>
      <c r="F16" s="27">
        <v>5000</v>
      </c>
      <c r="G16" s="4">
        <v>5000</v>
      </c>
      <c r="H16" s="4">
        <v>5000</v>
      </c>
      <c r="I16" s="4">
        <v>5000</v>
      </c>
      <c r="J16" s="4">
        <v>5000</v>
      </c>
      <c r="K16" s="4">
        <v>5000</v>
      </c>
      <c r="L16" s="4">
        <v>5000</v>
      </c>
      <c r="M16" s="4">
        <v>5000</v>
      </c>
      <c r="N16" s="4">
        <f t="shared" si="3"/>
        <v>55000</v>
      </c>
      <c r="O16" s="5">
        <f t="shared" si="4"/>
        <v>4583.333333333333</v>
      </c>
      <c r="P16" s="6"/>
    </row>
    <row r="17" spans="1:16" s="2" customFormat="1" ht="11.25" x14ac:dyDescent="0.2">
      <c r="A17" s="3" t="s">
        <v>40</v>
      </c>
      <c r="B17" s="27">
        <v>0</v>
      </c>
      <c r="C17" s="27">
        <v>0</v>
      </c>
      <c r="D17" s="27">
        <v>0</v>
      </c>
      <c r="E17" s="27">
        <v>0</v>
      </c>
      <c r="F17" s="27">
        <v>15000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f t="shared" si="3"/>
        <v>15000</v>
      </c>
      <c r="O17" s="5">
        <f t="shared" si="4"/>
        <v>1250</v>
      </c>
      <c r="P17" s="6"/>
    </row>
    <row r="18" spans="1:16" s="2" customFormat="1" ht="11.25" x14ac:dyDescent="0.2">
      <c r="A18" s="3" t="s">
        <v>24</v>
      </c>
      <c r="B18" s="27">
        <v>33000</v>
      </c>
      <c r="C18" s="27">
        <v>6000</v>
      </c>
      <c r="D18" s="27">
        <v>0</v>
      </c>
      <c r="E18" s="27">
        <v>0</v>
      </c>
      <c r="F18" s="27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f t="shared" si="3"/>
        <v>39000</v>
      </c>
      <c r="O18" s="5">
        <f t="shared" si="4"/>
        <v>3250</v>
      </c>
      <c r="P18" s="6"/>
    </row>
    <row r="19" spans="1:16" s="2" customFormat="1" ht="11.25" x14ac:dyDescent="0.2">
      <c r="A19" s="3" t="s">
        <v>25</v>
      </c>
      <c r="B19" s="4">
        <v>3000</v>
      </c>
      <c r="C19" s="4">
        <v>3000</v>
      </c>
      <c r="D19" s="4">
        <v>3000</v>
      </c>
      <c r="E19" s="4">
        <v>3000</v>
      </c>
      <c r="F19" s="4">
        <v>3000</v>
      </c>
      <c r="G19" s="4">
        <v>3000</v>
      </c>
      <c r="H19" s="4">
        <v>3000</v>
      </c>
      <c r="I19" s="4">
        <v>3000</v>
      </c>
      <c r="J19" s="4">
        <v>3000</v>
      </c>
      <c r="K19" s="4">
        <v>3000</v>
      </c>
      <c r="L19" s="4">
        <v>3000</v>
      </c>
      <c r="M19" s="4">
        <v>3000</v>
      </c>
      <c r="N19" s="4">
        <f t="shared" si="3"/>
        <v>36000</v>
      </c>
      <c r="O19" s="5">
        <f t="shared" si="4"/>
        <v>3000</v>
      </c>
      <c r="P19" s="6"/>
    </row>
    <row r="20" spans="1:16" s="2" customFormat="1" ht="11.25" x14ac:dyDescent="0.2">
      <c r="A20" s="17" t="s">
        <v>26</v>
      </c>
      <c r="B20" s="18">
        <f>SUM(B8:B19)</f>
        <v>321000</v>
      </c>
      <c r="C20" s="18">
        <f t="shared" ref="C20:O20" si="5">SUM(C8:C19)</f>
        <v>62900</v>
      </c>
      <c r="D20" s="18">
        <f t="shared" si="5"/>
        <v>56900</v>
      </c>
      <c r="E20" s="18">
        <f t="shared" si="5"/>
        <v>56900</v>
      </c>
      <c r="F20" s="18">
        <f t="shared" si="5"/>
        <v>71900</v>
      </c>
      <c r="G20" s="18">
        <f t="shared" si="5"/>
        <v>56900</v>
      </c>
      <c r="H20" s="18">
        <f t="shared" si="5"/>
        <v>56900</v>
      </c>
      <c r="I20" s="18">
        <f t="shared" si="5"/>
        <v>56900</v>
      </c>
      <c r="J20" s="18">
        <f t="shared" si="5"/>
        <v>56900</v>
      </c>
      <c r="K20" s="18">
        <f t="shared" si="5"/>
        <v>56900</v>
      </c>
      <c r="L20" s="18">
        <f t="shared" si="5"/>
        <v>56900</v>
      </c>
      <c r="M20" s="18">
        <f t="shared" si="5"/>
        <v>56900</v>
      </c>
      <c r="N20" s="18">
        <f t="shared" si="5"/>
        <v>857900</v>
      </c>
      <c r="O20" s="18">
        <f t="shared" si="5"/>
        <v>71491.666666666657</v>
      </c>
      <c r="P20" s="19"/>
    </row>
    <row r="21" spans="1:16" s="2" customFormat="1" ht="22.5" customHeight="1" x14ac:dyDescent="0.2">
      <c r="A21" s="24" t="s">
        <v>41</v>
      </c>
      <c r="B21" s="20">
        <f>B7-B20</f>
        <v>-271000</v>
      </c>
      <c r="C21" s="20">
        <f t="shared" ref="C21:O21" si="6">C7-C20</f>
        <v>-12900</v>
      </c>
      <c r="D21" s="20">
        <f t="shared" si="6"/>
        <v>-6900</v>
      </c>
      <c r="E21" s="20">
        <f t="shared" si="6"/>
        <v>-6900</v>
      </c>
      <c r="F21" s="20">
        <f t="shared" si="6"/>
        <v>-21900</v>
      </c>
      <c r="G21" s="20">
        <f t="shared" si="6"/>
        <v>3100</v>
      </c>
      <c r="H21" s="20">
        <f t="shared" si="6"/>
        <v>3100</v>
      </c>
      <c r="I21" s="20">
        <f t="shared" si="6"/>
        <v>3100</v>
      </c>
      <c r="J21" s="20">
        <f t="shared" si="6"/>
        <v>3100</v>
      </c>
      <c r="K21" s="20">
        <f t="shared" si="6"/>
        <v>3100</v>
      </c>
      <c r="L21" s="20">
        <f t="shared" si="6"/>
        <v>13100</v>
      </c>
      <c r="M21" s="20">
        <f t="shared" si="6"/>
        <v>13100</v>
      </c>
      <c r="N21" s="20">
        <f t="shared" si="6"/>
        <v>-167900</v>
      </c>
      <c r="O21" s="20">
        <f t="shared" si="6"/>
        <v>-13991.666666666657</v>
      </c>
      <c r="P21" s="21"/>
    </row>
    <row r="22" spans="1:16" s="2" customFormat="1" ht="11.25" x14ac:dyDescent="0.2">
      <c r="A22" s="3" t="s">
        <v>27</v>
      </c>
      <c r="B22" s="27">
        <v>250000</v>
      </c>
      <c r="C22" s="27">
        <v>150000</v>
      </c>
      <c r="D22" s="27">
        <v>0</v>
      </c>
      <c r="E22" s="27">
        <v>56000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f t="shared" ref="N22:N24" si="7">SUM(B22:M22)</f>
        <v>456000</v>
      </c>
      <c r="O22" s="5">
        <f t="shared" ref="O22:O24" si="8">AVERAGE(B22:M22)</f>
        <v>38000</v>
      </c>
      <c r="P22" s="8"/>
    </row>
    <row r="23" spans="1:16" s="2" customFormat="1" ht="11.25" x14ac:dyDescent="0.2">
      <c r="A23" s="3" t="s">
        <v>28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f t="shared" si="7"/>
        <v>0</v>
      </c>
      <c r="O23" s="5">
        <f t="shared" si="8"/>
        <v>0</v>
      </c>
      <c r="P23" s="8"/>
    </row>
    <row r="24" spans="1:16" s="2" customFormat="1" ht="11.25" x14ac:dyDescent="0.2">
      <c r="A24" s="3" t="s">
        <v>29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f t="shared" si="7"/>
        <v>0</v>
      </c>
      <c r="O24" s="5">
        <f t="shared" si="8"/>
        <v>0</v>
      </c>
      <c r="P24" s="8"/>
    </row>
    <row r="25" spans="1:16" s="2" customFormat="1" ht="22.5" customHeight="1" x14ac:dyDescent="0.2">
      <c r="A25" s="24" t="s">
        <v>42</v>
      </c>
      <c r="B25" s="20">
        <f>SUM(B22:B24)</f>
        <v>250000</v>
      </c>
      <c r="C25" s="20">
        <f t="shared" ref="C25:O25" si="9">SUM(C22:C24)</f>
        <v>150000</v>
      </c>
      <c r="D25" s="20">
        <f t="shared" si="9"/>
        <v>0</v>
      </c>
      <c r="E25" s="20">
        <f t="shared" si="9"/>
        <v>56000</v>
      </c>
      <c r="F25" s="20">
        <f t="shared" si="9"/>
        <v>0</v>
      </c>
      <c r="G25" s="20">
        <f t="shared" si="9"/>
        <v>0</v>
      </c>
      <c r="H25" s="20">
        <f t="shared" si="9"/>
        <v>0</v>
      </c>
      <c r="I25" s="20">
        <f t="shared" si="9"/>
        <v>0</v>
      </c>
      <c r="J25" s="20">
        <f t="shared" si="9"/>
        <v>0</v>
      </c>
      <c r="K25" s="20">
        <f t="shared" si="9"/>
        <v>0</v>
      </c>
      <c r="L25" s="20">
        <f t="shared" si="9"/>
        <v>0</v>
      </c>
      <c r="M25" s="20">
        <f t="shared" si="9"/>
        <v>0</v>
      </c>
      <c r="N25" s="20">
        <f t="shared" si="9"/>
        <v>456000</v>
      </c>
      <c r="O25" s="20">
        <f t="shared" si="9"/>
        <v>38000</v>
      </c>
      <c r="P25" s="21"/>
    </row>
    <row r="26" spans="1:16" s="2" customFormat="1" ht="11.25" x14ac:dyDescent="0.2">
      <c r="A26" s="3" t="s">
        <v>47</v>
      </c>
      <c r="B26" s="4">
        <v>15000</v>
      </c>
      <c r="C26" s="4">
        <v>15000</v>
      </c>
      <c r="D26" s="4">
        <v>15000</v>
      </c>
      <c r="E26" s="4">
        <v>15000</v>
      </c>
      <c r="F26" s="4">
        <v>15000</v>
      </c>
      <c r="G26" s="4">
        <v>15000</v>
      </c>
      <c r="H26" s="4">
        <v>15000</v>
      </c>
      <c r="I26" s="4">
        <v>15000</v>
      </c>
      <c r="J26" s="4">
        <v>15000</v>
      </c>
      <c r="K26" s="4">
        <v>15000</v>
      </c>
      <c r="L26" s="4">
        <v>15000</v>
      </c>
      <c r="M26" s="4">
        <v>15000</v>
      </c>
      <c r="N26" s="4">
        <f t="shared" ref="N26:N27" si="10">SUM(B26:M26)</f>
        <v>180000</v>
      </c>
      <c r="O26" s="5">
        <f t="shared" ref="O26:O27" si="11">AVERAGE(B26:M26)</f>
        <v>15000</v>
      </c>
      <c r="P26" s="8"/>
    </row>
    <row r="27" spans="1:16" s="2" customFormat="1" ht="11.25" x14ac:dyDescent="0.2">
      <c r="A27" s="3" t="s">
        <v>30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f t="shared" si="10"/>
        <v>0</v>
      </c>
      <c r="O27" s="5">
        <f t="shared" si="11"/>
        <v>0</v>
      </c>
      <c r="P27" s="8"/>
    </row>
    <row r="28" spans="1:16" s="2" customFormat="1" ht="22.5" customHeight="1" x14ac:dyDescent="0.2">
      <c r="A28" s="31" t="s">
        <v>31</v>
      </c>
      <c r="B28" s="20">
        <f>SUM(B26:B27)</f>
        <v>15000</v>
      </c>
      <c r="C28" s="20">
        <f t="shared" ref="C28:O28" si="12">SUM(C26:C27)</f>
        <v>15000</v>
      </c>
      <c r="D28" s="20">
        <f t="shared" si="12"/>
        <v>15000</v>
      </c>
      <c r="E28" s="20">
        <f t="shared" si="12"/>
        <v>15000</v>
      </c>
      <c r="F28" s="20">
        <f t="shared" si="12"/>
        <v>15000</v>
      </c>
      <c r="G28" s="20">
        <f t="shared" si="12"/>
        <v>15000</v>
      </c>
      <c r="H28" s="20">
        <f t="shared" si="12"/>
        <v>15000</v>
      </c>
      <c r="I28" s="20">
        <f t="shared" si="12"/>
        <v>15000</v>
      </c>
      <c r="J28" s="20">
        <f t="shared" si="12"/>
        <v>15000</v>
      </c>
      <c r="K28" s="20">
        <f t="shared" si="12"/>
        <v>15000</v>
      </c>
      <c r="L28" s="20">
        <f t="shared" si="12"/>
        <v>15000</v>
      </c>
      <c r="M28" s="20">
        <f t="shared" si="12"/>
        <v>15000</v>
      </c>
      <c r="N28" s="20">
        <f t="shared" si="12"/>
        <v>180000</v>
      </c>
      <c r="O28" s="20">
        <f t="shared" si="12"/>
        <v>15000</v>
      </c>
      <c r="P28" s="21"/>
    </row>
    <row r="29" spans="1:16" s="2" customFormat="1" ht="22.5" customHeight="1" x14ac:dyDescent="0.2">
      <c r="A29" s="22" t="s">
        <v>32</v>
      </c>
      <c r="B29" s="4">
        <f>B21+B25-B28</f>
        <v>-36000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f t="shared" ref="N29" si="13">SUM(B29:M29)</f>
        <v>-36000</v>
      </c>
      <c r="O29" s="5">
        <f t="shared" ref="O29" si="14">AVERAGE(B29:M29)</f>
        <v>-3000</v>
      </c>
      <c r="P29" s="8"/>
    </row>
    <row r="30" spans="1:16" s="2" customFormat="1" ht="12" thickBot="1" x14ac:dyDescent="0.25">
      <c r="A30" s="9" t="s">
        <v>48</v>
      </c>
      <c r="B30" s="4">
        <v>0</v>
      </c>
      <c r="C30" s="4">
        <f>B31</f>
        <v>-36000</v>
      </c>
      <c r="D30" s="4">
        <f t="shared" ref="D30:M30" si="15">C31</f>
        <v>-36000</v>
      </c>
      <c r="E30" s="4">
        <f t="shared" si="15"/>
        <v>-36000</v>
      </c>
      <c r="F30" s="4">
        <f t="shared" si="15"/>
        <v>-36000</v>
      </c>
      <c r="G30" s="4">
        <f t="shared" si="15"/>
        <v>-36000</v>
      </c>
      <c r="H30" s="4">
        <f t="shared" si="15"/>
        <v>-36000</v>
      </c>
      <c r="I30" s="4">
        <f t="shared" si="15"/>
        <v>-36000</v>
      </c>
      <c r="J30" s="4">
        <f t="shared" si="15"/>
        <v>-36000</v>
      </c>
      <c r="K30" s="4">
        <f t="shared" si="15"/>
        <v>-36000</v>
      </c>
      <c r="L30" s="4">
        <f t="shared" si="15"/>
        <v>-36000</v>
      </c>
      <c r="M30" s="4">
        <f t="shared" si="15"/>
        <v>-36000</v>
      </c>
      <c r="N30" s="4">
        <v>0</v>
      </c>
      <c r="O30" s="5">
        <v>0</v>
      </c>
      <c r="P30" s="10"/>
    </row>
    <row r="31" spans="1:16" s="2" customFormat="1" ht="12" thickBot="1" x14ac:dyDescent="0.25">
      <c r="A31" s="14" t="s">
        <v>49</v>
      </c>
      <c r="B31" s="15">
        <f>B29+B30</f>
        <v>-36000</v>
      </c>
      <c r="C31" s="15">
        <f t="shared" ref="C31:O31" si="16">C29+C30</f>
        <v>-36000</v>
      </c>
      <c r="D31" s="15">
        <f t="shared" si="16"/>
        <v>-36000</v>
      </c>
      <c r="E31" s="15">
        <f t="shared" si="16"/>
        <v>-36000</v>
      </c>
      <c r="F31" s="15">
        <f t="shared" si="16"/>
        <v>-36000</v>
      </c>
      <c r="G31" s="15">
        <f t="shared" si="16"/>
        <v>-36000</v>
      </c>
      <c r="H31" s="15">
        <f t="shared" si="16"/>
        <v>-36000</v>
      </c>
      <c r="I31" s="15">
        <f t="shared" si="16"/>
        <v>-36000</v>
      </c>
      <c r="J31" s="15">
        <f t="shared" si="16"/>
        <v>-36000</v>
      </c>
      <c r="K31" s="15">
        <f t="shared" si="16"/>
        <v>-36000</v>
      </c>
      <c r="L31" s="15">
        <f t="shared" si="16"/>
        <v>-36000</v>
      </c>
      <c r="M31" s="15">
        <f t="shared" si="16"/>
        <v>-36000</v>
      </c>
      <c r="N31" s="15">
        <f t="shared" si="16"/>
        <v>-36000</v>
      </c>
      <c r="O31" s="15">
        <f t="shared" si="16"/>
        <v>-3000</v>
      </c>
      <c r="P31" s="16"/>
    </row>
    <row r="34" spans="1:14" x14ac:dyDescent="0.25">
      <c r="A34" s="29" t="s">
        <v>33</v>
      </c>
      <c r="E34" s="25"/>
      <c r="K34" s="37" t="s">
        <v>34</v>
      </c>
      <c r="L34" s="37"/>
      <c r="M34" s="37"/>
      <c r="N34" s="30"/>
    </row>
    <row r="35" spans="1:14" x14ac:dyDescent="0.25">
      <c r="K35" s="30"/>
      <c r="L35" s="30"/>
      <c r="M35" s="30"/>
      <c r="N35" s="30"/>
    </row>
    <row r="36" spans="1:14" x14ac:dyDescent="0.25">
      <c r="A36" s="30" t="s">
        <v>35</v>
      </c>
      <c r="K36" s="30"/>
      <c r="L36" s="30" t="s">
        <v>35</v>
      </c>
      <c r="M36" s="30"/>
      <c r="N36" s="30"/>
    </row>
    <row r="37" spans="1:14" x14ac:dyDescent="0.25">
      <c r="K37" s="30"/>
      <c r="L37" s="30"/>
      <c r="M37" s="30"/>
      <c r="N37" s="30"/>
    </row>
    <row r="38" spans="1:14" x14ac:dyDescent="0.25">
      <c r="K38" s="30"/>
      <c r="L38" s="30"/>
      <c r="M38" s="30"/>
      <c r="N38" s="30"/>
    </row>
    <row r="39" spans="1:14" x14ac:dyDescent="0.25">
      <c r="A39" s="30" t="s">
        <v>0</v>
      </c>
      <c r="K39" s="30"/>
      <c r="L39" s="30" t="s">
        <v>0</v>
      </c>
      <c r="M39" s="30"/>
      <c r="N39" s="30"/>
    </row>
  </sheetData>
  <mergeCells count="3">
    <mergeCell ref="A2:B2"/>
    <mergeCell ref="C2:F2"/>
    <mergeCell ref="K34:M34"/>
  </mergeCells>
  <pageMargins left="0.25" right="0.25" top="0.67" bottom="0.75" header="0.3" footer="0.3"/>
  <pageSetup paperSize="9" scale="79" fitToHeight="0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6CEE25A5B5AD479C80B619B3371B6D" ma:contentTypeVersion="15" ma:contentTypeDescription="Create a new document." ma:contentTypeScope="" ma:versionID="fb5d20d84a1501ade39900ab1f8c1fa1">
  <xsd:schema xmlns:xsd="http://www.w3.org/2001/XMLSchema" xmlns:xs="http://www.w3.org/2001/XMLSchema" xmlns:p="http://schemas.microsoft.com/office/2006/metadata/properties" xmlns:ns2="27b42002-ca91-44c2-a697-bcfeba3aba4e" xmlns:ns3="5f531893-ea06-4366-865b-967c07a18c74" targetNamespace="http://schemas.microsoft.com/office/2006/metadata/properties" ma:root="true" ma:fieldsID="8fc9e67d96fb53c7ab25a5d3320a583c" ns2:_="" ns3:_="">
    <xsd:import namespace="27b42002-ca91-44c2-a697-bcfeba3aba4e"/>
    <xsd:import namespace="5f531893-ea06-4366-865b-967c07a18c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42002-ca91-44c2-a697-bcfeba3aba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7df4511f-57b0-42db-a0aa-6c63a5fbba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531893-ea06-4366-865b-967c07a18c7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211e221b-203d-4191-8602-2ac97da0dcb7}" ma:internalName="TaxCatchAll" ma:showField="CatchAllData" ma:web="5f531893-ea06-4366-865b-967c07a18c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7b42002-ca91-44c2-a697-bcfeba3aba4e">
      <Terms xmlns="http://schemas.microsoft.com/office/infopath/2007/PartnerControls"/>
    </lcf76f155ced4ddcb4097134ff3c332f>
    <TaxCatchAll xmlns="5f531893-ea06-4366-865b-967c07a18c74" xsi:nil="true"/>
  </documentManagement>
</p:properties>
</file>

<file path=customXml/itemProps1.xml><?xml version="1.0" encoding="utf-8"?>
<ds:datastoreItem xmlns:ds="http://schemas.openxmlformats.org/officeDocument/2006/customXml" ds:itemID="{DC8BFC8C-FE02-4518-9CDC-4DE36FDE42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b42002-ca91-44c2-a697-bcfeba3aba4e"/>
    <ds:schemaRef ds:uri="5f531893-ea06-4366-865b-967c07a18c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580401-CCAC-4133-B6D2-0AA822E54D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ACDD27-F5F8-45B9-8418-09EC2BEF3B15}">
  <ds:schemaRefs>
    <ds:schemaRef ds:uri="http://schemas.microsoft.com/office/2006/documentManagement/types"/>
    <ds:schemaRef ds:uri="http://schemas.openxmlformats.org/package/2006/metadata/core-properties"/>
    <ds:schemaRef ds:uri="27b42002-ca91-44c2-a697-bcfeba3aba4e"/>
    <ds:schemaRef ds:uri="http://schemas.microsoft.com/office/infopath/2007/PartnerControls"/>
    <ds:schemaRef ds:uri="http://purl.org/dc/dcmitype/"/>
    <ds:schemaRef ds:uri="5f531893-ea06-4366-865b-967c07a18c74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Shqip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Efgjeni Bicaku</dc:creator>
  <cp:keywords/>
  <dc:description/>
  <cp:lastModifiedBy>Axxiv</cp:lastModifiedBy>
  <cp:revision/>
  <dcterms:created xsi:type="dcterms:W3CDTF">2022-04-03T08:39:15Z</dcterms:created>
  <dcterms:modified xsi:type="dcterms:W3CDTF">2025-10-28T21:20:11Z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0x010100556CEE25A5B5AD479C80B619B3371B6D</vt:lpwstr>
  </property>
  <property fmtid="{D5CDD505-2E9C-101B-9397-08002B2CF9AE}" pid="3" name="MediaServiceImageTags">
    <vt:lpwstr/>
  </property>
</Properties>
</file>